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site_Sharepoint updates\"/>
    </mc:Choice>
  </mc:AlternateContent>
  <bookViews>
    <workbookView xWindow="0" yWindow="630" windowWidth="28800" windowHeight="12225"/>
  </bookViews>
  <sheets>
    <sheet name="Instructions" sheetId="2" r:id="rId1"/>
    <sheet name="Savings Calculator Template" sheetId="1" r:id="rId2"/>
  </sheets>
  <definedNames>
    <definedName name="before_ratio">'Savings Calculator Template'!$F$2</definedName>
  </definedNames>
  <calcPr calcId="162913"/>
</workbook>
</file>

<file path=xl/calcChain.xml><?xml version="1.0" encoding="utf-8"?>
<calcChain xmlns="http://schemas.openxmlformats.org/spreadsheetml/2006/main">
  <c r="F79" i="1" l="1"/>
  <c r="F64" i="1" l="1"/>
  <c r="F40" i="1"/>
  <c r="F16" i="1"/>
  <c r="F15" i="1"/>
  <c r="F11" i="1"/>
  <c r="F7" i="1"/>
  <c r="F19" i="1" l="1"/>
  <c r="F23" i="1" s="1"/>
  <c r="F26" i="1" s="1"/>
  <c r="F17" i="1"/>
  <c r="F21" i="1" s="1"/>
  <c r="F24" i="1" s="1"/>
  <c r="F18" i="1"/>
  <c r="F22" i="1" s="1"/>
  <c r="F25" i="1" s="1"/>
  <c r="J18" i="1"/>
  <c r="J6" i="1"/>
  <c r="J13" i="1" s="1"/>
  <c r="B19" i="1"/>
  <c r="B20" i="1" s="1"/>
  <c r="B11" i="1"/>
  <c r="B12" i="1" s="1"/>
  <c r="F63" i="1"/>
  <c r="F59" i="1"/>
  <c r="F55" i="1"/>
  <c r="F39" i="1"/>
  <c r="F35" i="1"/>
  <c r="F31" i="1"/>
  <c r="B5" i="1"/>
  <c r="F66" i="1" l="1"/>
  <c r="F70" i="1" s="1"/>
  <c r="F73" i="1" s="1"/>
  <c r="F65" i="1"/>
  <c r="F69" i="1" s="1"/>
  <c r="F72" i="1" s="1"/>
  <c r="F67" i="1"/>
  <c r="F71" i="1" s="1"/>
  <c r="F74" i="1" s="1"/>
  <c r="F42" i="1"/>
  <c r="F46" i="1" s="1"/>
  <c r="F49" i="1" s="1"/>
  <c r="F41" i="1"/>
  <c r="F45" i="1" s="1"/>
  <c r="F48" i="1" s="1"/>
  <c r="F43" i="1"/>
  <c r="F47" i="1" s="1"/>
  <c r="F50" i="1" s="1"/>
  <c r="J9" i="1"/>
</calcChain>
</file>

<file path=xl/sharedStrings.xml><?xml version="1.0" encoding="utf-8"?>
<sst xmlns="http://schemas.openxmlformats.org/spreadsheetml/2006/main" count="165" uniqueCount="102">
  <si>
    <t>Cost After STAT</t>
  </si>
  <si>
    <t>Savings</t>
  </si>
  <si>
    <t># Points Before</t>
  </si>
  <si>
    <t># Points After</t>
  </si>
  <si>
    <t>SubRatio</t>
  </si>
  <si>
    <t>Test Cost</t>
  </si>
  <si>
    <t>Cost to gather this information using original method</t>
  </si>
  <si>
    <t>Costs not spent for information actually obtained</t>
  </si>
  <si>
    <t>Ratio for "0" before values</t>
  </si>
  <si>
    <t>Type I Cost Savings</t>
  </si>
  <si>
    <t>Original Test Cost</t>
  </si>
  <si>
    <t>Type I Test Point Savings</t>
  </si>
  <si>
    <t>Method 1: Point for Point Costs</t>
  </si>
  <si>
    <t>Method 2: NRE Breakout</t>
  </si>
  <si>
    <t>Test Non-Recurring Cost</t>
  </si>
  <si>
    <t>Original Total Test Cost</t>
  </si>
  <si>
    <t>Fill in blue cells</t>
  </si>
  <si>
    <t>Include blocks, plots as additional terms in ratio metrics</t>
  </si>
  <si>
    <t>Direct ratio of test points to cost</t>
  </si>
  <si>
    <t>Direct ratio of test points to cost after NRE</t>
  </si>
  <si>
    <t>Use the explanation next to the savings line for reporting</t>
  </si>
  <si>
    <t>Use Cost of Quality section to detail effective COE funding applied to programs</t>
  </si>
  <si>
    <t>Ratio of information gained with STAT compared to original method</t>
  </si>
  <si>
    <t>Type II Cost Savings</t>
  </si>
  <si>
    <t>Cost of Quality</t>
  </si>
  <si>
    <t>COE Labor Budget</t>
  </si>
  <si>
    <t>Number of STAT Experts</t>
  </si>
  <si>
    <t>STAT Expert Cost</t>
  </si>
  <si>
    <t>Cost/STAT Expert</t>
  </si>
  <si>
    <t>Admin/PM Count</t>
  </si>
  <si>
    <t>Program dedicated FTE</t>
  </si>
  <si>
    <t>Course Cost</t>
  </si>
  <si>
    <t>Number of days</t>
  </si>
  <si>
    <t>Course Instructor Cost</t>
  </si>
  <si>
    <t>Instructor Equivalent Cost</t>
  </si>
  <si>
    <t xml:space="preserve"> Program Cost/STAT Expert</t>
  </si>
  <si>
    <t>Cost program would have to spend for STAT Expertise</t>
  </si>
  <si>
    <t>Cost program would have to spend for STAT Instructor</t>
  </si>
  <si>
    <t>Commercial course cost</t>
  </si>
  <si>
    <t>STAT COE course cost</t>
  </si>
  <si>
    <t>Course savings</t>
  </si>
  <si>
    <t>Cost program saved using STAT COE course</t>
  </si>
  <si>
    <t>DOE Value Metric</t>
  </si>
  <si>
    <t>Reliability Sampling Value Metric</t>
  </si>
  <si>
    <t>Combinatoric Value Metric</t>
  </si>
  <si>
    <t>Basic Cost Savings</t>
  </si>
  <si>
    <t>Assumptions:</t>
  </si>
  <si>
    <t>list any here for future reference</t>
  </si>
  <si>
    <t>Save multiple sheets per program if necessary</t>
  </si>
  <si>
    <t>Insert 1 in both blocks if a particular ratio is not being used (e.g. Prediction Variance)</t>
  </si>
  <si>
    <t>Select applicable calculation method</t>
  </si>
  <si>
    <t>Document any assumptions at the bottom (e.g. how T-way entered if multiples apply)</t>
  </si>
  <si>
    <t>Weight</t>
  </si>
  <si>
    <t>Unweighted Final Ratio</t>
  </si>
  <si>
    <t>Weighted Additive Ratio</t>
  </si>
  <si>
    <t>Weighted Product Ratio</t>
  </si>
  <si>
    <t>Unweighted Should Cost</t>
  </si>
  <si>
    <t>Weighted Additive Should Cost</t>
  </si>
  <si>
    <t>Weighted Product Should Cost</t>
  </si>
  <si>
    <t>Unweighted Cost Savings</t>
  </si>
  <si>
    <t>Weighted Additive Cost Savings</t>
  </si>
  <si>
    <t>Weighted Product Cost Savings</t>
  </si>
  <si>
    <t>Intangibles</t>
  </si>
  <si>
    <t>Calculator Instructions:</t>
  </si>
  <si>
    <t>Create a new page for each program</t>
  </si>
  <si>
    <t>Report ratio used (if applicable): unweighted, multiplicative, additive</t>
  </si>
  <si>
    <t>Report value of direct costs saved</t>
  </si>
  <si>
    <t>Report information gained value</t>
  </si>
  <si>
    <t>Test information gained value</t>
  </si>
  <si>
    <t>Test execution cost increase</t>
  </si>
  <si>
    <t>Net cost savings (value-increase)</t>
  </si>
  <si>
    <t>Net value for gained value and increased costs</t>
  </si>
  <si>
    <t>Information Gained &amp; Test Cost Increase</t>
  </si>
  <si>
    <t>Value from ratios above</t>
  </si>
  <si>
    <t>Cost above original plan</t>
  </si>
  <si>
    <t>Use "Information Gained &amp; Test Cost Increase" cells</t>
  </si>
  <si>
    <t>If COE advice is not taken:</t>
  </si>
  <si>
    <t>Type I Savings:</t>
  </si>
  <si>
    <t>Type II Savings:</t>
  </si>
  <si>
    <t>STAT Expert cost of quality (COQ)</t>
  </si>
  <si>
    <t>Employ COQ cells to inform program of COE value</t>
  </si>
  <si>
    <t>Report any assumptions or critical details for the calculation</t>
  </si>
  <si>
    <t>If test information increased but execution cost increased as well:</t>
  </si>
  <si>
    <t>Report type II information gained values as "unrealized savings"</t>
  </si>
  <si>
    <t>Report improved design metrics, models, analysis capabilities as "unrealized information"</t>
  </si>
  <si>
    <t>Reporting:</t>
  </si>
  <si>
    <t>When a "Before" value is zero, use this ratio instead (constant for all COE)</t>
  </si>
  <si>
    <t># Points ORIG</t>
  </si>
  <si>
    <t># Points DOE</t>
  </si>
  <si>
    <t># Model Terms ORIG</t>
  </si>
  <si>
    <t># Model Terms DOE</t>
  </si>
  <si>
    <t>Pred Var ORIG</t>
  </si>
  <si>
    <t>Pred Var DOE</t>
  </si>
  <si>
    <t>Power ORIG</t>
  </si>
  <si>
    <t>Power STAT</t>
  </si>
  <si>
    <t>Confidence ORIG</t>
  </si>
  <si>
    <t>Confidence STAT</t>
  </si>
  <si>
    <t># Points STAT</t>
  </si>
  <si>
    <t>T-Ways ORIG</t>
  </si>
  <si>
    <t>T-Ways STAT</t>
  </si>
  <si>
    <t># Factors ORIG</t>
  </si>
  <si>
    <t># Factors 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</si>
</sst>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164" fontId="0" fillId="2" borderId="0" xfId="1" applyNumberFormat="1" applyFont="1" applyFill="1"/>
    <xf numFmtId="164" fontId="0" fillId="0" borderId="0" xfId="0" applyNumberFormat="1"/>
    <xf numFmtId="0" fontId="0" fillId="2" borderId="0" xfId="0" applyFill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164" fontId="0" fillId="3" borderId="0" xfId="0" applyNumberFormat="1" applyFill="1"/>
    <xf numFmtId="164" fontId="3" fillId="0" borderId="0" xfId="0" applyNumberFormat="1" applyFont="1"/>
    <xf numFmtId="0" fontId="0" fillId="2" borderId="0" xfId="0" applyFill="1" applyAlignment="1">
      <alignment horizontal="center"/>
    </xf>
    <xf numFmtId="9" fontId="0" fillId="2" borderId="0" xfId="2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/>
    <xf numFmtId="164" fontId="0" fillId="3" borderId="0" xfId="1" applyNumberFormat="1" applyFont="1" applyFill="1"/>
    <xf numFmtId="0" fontId="0" fillId="4" borderId="0" xfId="0" applyFill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2" fillId="5" borderId="0" xfId="0" applyFont="1" applyFill="1" applyAlignment="1">
      <alignment horizontal="right"/>
    </xf>
    <xf numFmtId="165" fontId="2" fillId="5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right"/>
    </xf>
    <xf numFmtId="165" fontId="2" fillId="3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right"/>
    </xf>
    <xf numFmtId="165" fontId="2" fillId="6" borderId="0" xfId="0" applyNumberFormat="1" applyFont="1" applyFill="1" applyAlignment="1">
      <alignment horizontal="center"/>
    </xf>
    <xf numFmtId="0" fontId="0" fillId="5" borderId="0" xfId="0" applyFill="1" applyAlignment="1">
      <alignment horizontal="right"/>
    </xf>
    <xf numFmtId="164" fontId="0" fillId="5" borderId="0" xfId="0" applyNumberFormat="1" applyFill="1"/>
    <xf numFmtId="0" fontId="0" fillId="6" borderId="0" xfId="0" applyFill="1" applyAlignment="1">
      <alignment horizontal="right"/>
    </xf>
    <xf numFmtId="164" fontId="0" fillId="6" borderId="0" xfId="0" applyNumberFormat="1" applyFill="1"/>
    <xf numFmtId="0" fontId="6" fillId="0" borderId="0" xfId="0" applyFont="1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/>
    <xf numFmtId="44" fontId="0" fillId="3" borderId="0" xfId="0" applyNumberFormat="1" applyFill="1"/>
    <xf numFmtId="0" fontId="0" fillId="0" borderId="1" xfId="0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142876</xdr:colOff>
      <xdr:row>4</xdr:row>
      <xdr:rowOff>38100</xdr:rowOff>
    </xdr:from>
    <xdr:to>
      <xdr:col>6</xdr:col>
      <xdr:colOff>4200526</xdr:colOff>
      <xdr:row>7</xdr:row>
      <xdr:rowOff>95251</xdr:rowOff>
    </xdr:to>
    <xdr:pic>
      <xdr:nvPicPr>
        <xdr:cNvPr id="6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63" r="10208"/>
        <a:stretch/>
      </xdr:blipFill>
      <xdr:spPr bwMode="auto">
        <a:xfrm>
          <a:off x="9563101" y="847725"/>
          <a:ext cx="4057650" cy="6286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6</xdr:col>
      <xdr:colOff>0</xdr:colOff>
      <xdr:row>8</xdr:row>
      <xdr:rowOff>76200</xdr:rowOff>
    </xdr:from>
    <xdr:to>
      <xdr:col>6</xdr:col>
      <xdr:colOff>4324351</xdr:colOff>
      <xdr:row>11</xdr:row>
      <xdr:rowOff>66675</xdr:rowOff>
    </xdr:to>
    <xdr:pic>
      <xdr:nvPicPr>
        <xdr:cNvPr id="7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2" r="8013"/>
        <a:stretch/>
      </xdr:blipFill>
      <xdr:spPr bwMode="auto">
        <a:xfrm>
          <a:off x="9420225" y="1647825"/>
          <a:ext cx="4324351" cy="56197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6</xdr:col>
      <xdr:colOff>66675</xdr:colOff>
      <xdr:row>28</xdr:row>
      <xdr:rowOff>28575</xdr:rowOff>
    </xdr:from>
    <xdr:to>
      <xdr:col>6</xdr:col>
      <xdr:colOff>4276725</xdr:colOff>
      <xdr:row>31</xdr:row>
      <xdr:rowOff>161925</xdr:rowOff>
    </xdr:to>
    <xdr:pic>
      <xdr:nvPicPr>
        <xdr:cNvPr id="10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878"/>
        <a:stretch/>
      </xdr:blipFill>
      <xdr:spPr bwMode="auto">
        <a:xfrm>
          <a:off x="9486900" y="5410200"/>
          <a:ext cx="4210050" cy="7048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6</xdr:col>
      <xdr:colOff>57150</xdr:colOff>
      <xdr:row>52</xdr:row>
      <xdr:rowOff>19050</xdr:rowOff>
    </xdr:from>
    <xdr:to>
      <xdr:col>6</xdr:col>
      <xdr:colOff>4362450</xdr:colOff>
      <xdr:row>55</xdr:row>
      <xdr:rowOff>28575</xdr:rowOff>
    </xdr:to>
    <xdr:pic>
      <xdr:nvPicPr>
        <xdr:cNvPr id="11" name="Picture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660"/>
        <a:stretch/>
      </xdr:blipFill>
      <xdr:spPr bwMode="auto">
        <a:xfrm>
          <a:off x="9477375" y="9972675"/>
          <a:ext cx="4305300" cy="5810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B12" sqref="B12"/>
    </sheetView>
  </sheetViews>
  <sheetFormatPr defaultRowHeight="15" x14ac:dyDescent="0.25"/>
  <cols>
    <col min="1" max="1" width="5.5703125" style="7" customWidth="1"/>
    <col min="2" max="2" width="113.7109375" customWidth="1"/>
    <col min="3" max="28" width="10.28515625" customWidth="1"/>
  </cols>
  <sheetData>
    <row r="1" spans="1:3" ht="21" x14ac:dyDescent="0.35">
      <c r="A1" s="22"/>
      <c r="B1" s="39" t="s">
        <v>63</v>
      </c>
    </row>
    <row r="2" spans="1:3" ht="21" x14ac:dyDescent="0.35">
      <c r="A2" s="22">
        <v>1</v>
      </c>
      <c r="B2" s="23" t="s">
        <v>64</v>
      </c>
    </row>
    <row r="3" spans="1:3" ht="21" x14ac:dyDescent="0.35">
      <c r="A3" s="22">
        <v>2</v>
      </c>
      <c r="B3" s="23" t="s">
        <v>50</v>
      </c>
    </row>
    <row r="4" spans="1:3" ht="21" x14ac:dyDescent="0.35">
      <c r="A4" s="22">
        <v>3</v>
      </c>
      <c r="B4" s="23" t="s">
        <v>16</v>
      </c>
    </row>
    <row r="5" spans="1:3" ht="21" x14ac:dyDescent="0.35">
      <c r="A5" s="22">
        <v>4</v>
      </c>
      <c r="B5" s="24" t="s">
        <v>17</v>
      </c>
    </row>
    <row r="6" spans="1:3" ht="21" x14ac:dyDescent="0.35">
      <c r="A6" s="22">
        <v>5</v>
      </c>
      <c r="B6" s="24" t="s">
        <v>49</v>
      </c>
    </row>
    <row r="7" spans="1:3" ht="21" x14ac:dyDescent="0.35">
      <c r="A7" s="22">
        <v>6</v>
      </c>
      <c r="B7" s="23" t="s">
        <v>51</v>
      </c>
    </row>
    <row r="8" spans="1:3" ht="21" x14ac:dyDescent="0.35">
      <c r="A8" s="22">
        <v>7</v>
      </c>
      <c r="B8" s="23" t="s">
        <v>20</v>
      </c>
    </row>
    <row r="9" spans="1:3" ht="21" x14ac:dyDescent="0.35">
      <c r="A9" s="22">
        <v>8</v>
      </c>
      <c r="B9" s="23" t="s">
        <v>48</v>
      </c>
    </row>
    <row r="10" spans="1:3" ht="21" x14ac:dyDescent="0.35">
      <c r="A10" s="22">
        <v>9</v>
      </c>
      <c r="B10" s="23" t="s">
        <v>21</v>
      </c>
    </row>
    <row r="11" spans="1:3" ht="21" x14ac:dyDescent="0.35">
      <c r="A11" s="22"/>
      <c r="B11" s="22"/>
      <c r="C11" s="22"/>
    </row>
    <row r="12" spans="1:3" ht="21" x14ac:dyDescent="0.35">
      <c r="A12" s="22"/>
      <c r="B12" s="39" t="s">
        <v>85</v>
      </c>
    </row>
    <row r="13" spans="1:3" ht="21" x14ac:dyDescent="0.35">
      <c r="A13" s="22">
        <v>1</v>
      </c>
      <c r="B13" s="23" t="s">
        <v>77</v>
      </c>
    </row>
    <row r="14" spans="1:3" ht="21" x14ac:dyDescent="0.35">
      <c r="A14" s="22"/>
      <c r="B14" s="23" t="s">
        <v>66</v>
      </c>
    </row>
    <row r="15" spans="1:3" ht="21" x14ac:dyDescent="0.35">
      <c r="A15" s="22"/>
      <c r="B15" s="23" t="s">
        <v>81</v>
      </c>
    </row>
    <row r="16" spans="1:3" ht="21" x14ac:dyDescent="0.35">
      <c r="A16" s="22">
        <v>2</v>
      </c>
      <c r="B16" s="23" t="s">
        <v>78</v>
      </c>
    </row>
    <row r="17" spans="1:2" ht="21" x14ac:dyDescent="0.35">
      <c r="A17" s="22"/>
      <c r="B17" s="23" t="s">
        <v>67</v>
      </c>
    </row>
    <row r="18" spans="1:2" ht="21" x14ac:dyDescent="0.35">
      <c r="A18" s="22"/>
      <c r="B18" s="23" t="s">
        <v>65</v>
      </c>
    </row>
    <row r="19" spans="1:2" ht="21" x14ac:dyDescent="0.35">
      <c r="A19" s="22"/>
      <c r="B19" s="23" t="s">
        <v>81</v>
      </c>
    </row>
    <row r="20" spans="1:2" ht="21" x14ac:dyDescent="0.35">
      <c r="A20" s="22">
        <v>3</v>
      </c>
      <c r="B20" s="23" t="s">
        <v>82</v>
      </c>
    </row>
    <row r="21" spans="1:2" ht="21" x14ac:dyDescent="0.35">
      <c r="A21" s="22"/>
      <c r="B21" s="23" t="s">
        <v>75</v>
      </c>
    </row>
    <row r="22" spans="1:2" ht="21" x14ac:dyDescent="0.35">
      <c r="A22" s="22"/>
      <c r="B22" s="23" t="s">
        <v>81</v>
      </c>
    </row>
    <row r="23" spans="1:2" ht="21" x14ac:dyDescent="0.35">
      <c r="A23" s="22">
        <v>4</v>
      </c>
      <c r="B23" s="23" t="s">
        <v>76</v>
      </c>
    </row>
    <row r="24" spans="1:2" ht="21" x14ac:dyDescent="0.35">
      <c r="A24" s="22"/>
      <c r="B24" s="23" t="s">
        <v>83</v>
      </c>
    </row>
    <row r="25" spans="1:2" ht="21" x14ac:dyDescent="0.35">
      <c r="A25" s="22"/>
      <c r="B25" s="23" t="s">
        <v>84</v>
      </c>
    </row>
    <row r="26" spans="1:2" ht="21" x14ac:dyDescent="0.35">
      <c r="A26" s="22"/>
      <c r="B26" s="23" t="s">
        <v>81</v>
      </c>
    </row>
    <row r="27" spans="1:2" ht="21" x14ac:dyDescent="0.35">
      <c r="A27" s="22">
        <v>5</v>
      </c>
      <c r="B27" s="23" t="s">
        <v>79</v>
      </c>
    </row>
    <row r="28" spans="1:2" ht="21" x14ac:dyDescent="0.35">
      <c r="A28" s="22"/>
      <c r="B28" s="23" t="s">
        <v>80</v>
      </c>
    </row>
    <row r="29" spans="1:2" ht="21" x14ac:dyDescent="0.35">
      <c r="B29" s="23" t="s">
        <v>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4" zoomScaleNormal="100" workbookViewId="0">
      <selection activeCell="J17" sqref="J17"/>
    </sheetView>
  </sheetViews>
  <sheetFormatPr defaultRowHeight="15" x14ac:dyDescent="0.25"/>
  <cols>
    <col min="1" max="1" width="23.42578125" customWidth="1"/>
    <col min="2" max="2" width="18.42578125" customWidth="1"/>
    <col min="3" max="3" width="41.85546875" style="7" customWidth="1"/>
    <col min="4" max="4" width="2.7109375" customWidth="1"/>
    <col min="5" max="5" width="36.42578125" customWidth="1"/>
    <col min="6" max="6" width="18.42578125" customWidth="1"/>
    <col min="7" max="7" width="65.5703125" customWidth="1"/>
    <col min="8" max="8" width="2.7109375" customWidth="1"/>
    <col min="9" max="9" width="29.28515625" customWidth="1"/>
    <col min="10" max="10" width="16.140625" customWidth="1"/>
    <col min="11" max="11" width="55.28515625" customWidth="1"/>
  </cols>
  <sheetData>
    <row r="1" spans="1:11" ht="18.75" x14ac:dyDescent="0.3">
      <c r="A1" s="21" t="s">
        <v>9</v>
      </c>
      <c r="D1" s="20"/>
      <c r="E1" s="21" t="s">
        <v>23</v>
      </c>
      <c r="F1" s="2"/>
      <c r="G1" s="7"/>
      <c r="H1" s="20"/>
      <c r="I1" s="21" t="s">
        <v>24</v>
      </c>
    </row>
    <row r="2" spans="1:11" x14ac:dyDescent="0.25">
      <c r="A2" s="4" t="s">
        <v>45</v>
      </c>
      <c r="D2" s="20"/>
      <c r="E2" t="s">
        <v>8</v>
      </c>
      <c r="F2" s="14"/>
      <c r="G2" s="9" t="s">
        <v>86</v>
      </c>
      <c r="H2" s="20"/>
      <c r="I2" s="4" t="s">
        <v>27</v>
      </c>
    </row>
    <row r="3" spans="1:11" x14ac:dyDescent="0.25">
      <c r="A3" s="5" t="s">
        <v>10</v>
      </c>
      <c r="B3" s="1"/>
      <c r="D3" s="20"/>
      <c r="G3" s="7"/>
      <c r="H3" s="20"/>
      <c r="I3" s="5" t="s">
        <v>25</v>
      </c>
      <c r="J3" s="1"/>
    </row>
    <row r="4" spans="1:11" x14ac:dyDescent="0.25">
      <c r="A4" s="5" t="s">
        <v>0</v>
      </c>
      <c r="B4" s="1"/>
      <c r="D4" s="20"/>
      <c r="E4" s="4" t="s">
        <v>42</v>
      </c>
      <c r="G4" s="7"/>
      <c r="H4" s="20"/>
      <c r="I4" s="5" t="s">
        <v>29</v>
      </c>
      <c r="J4" s="3"/>
    </row>
    <row r="5" spans="1:11" x14ac:dyDescent="0.25">
      <c r="A5" s="11" t="s">
        <v>1</v>
      </c>
      <c r="B5" s="12">
        <f>B3-B4</f>
        <v>0</v>
      </c>
      <c r="D5" s="20"/>
      <c r="E5" s="5" t="s">
        <v>87</v>
      </c>
      <c r="F5" s="14"/>
      <c r="G5" s="7"/>
      <c r="H5" s="20"/>
      <c r="I5" s="5" t="s">
        <v>26</v>
      </c>
      <c r="J5" s="3"/>
    </row>
    <row r="6" spans="1:11" x14ac:dyDescent="0.25">
      <c r="A6" s="5"/>
      <c r="B6" s="2"/>
      <c r="D6" s="20"/>
      <c r="E6" s="5" t="s">
        <v>88</v>
      </c>
      <c r="F6" s="14"/>
      <c r="G6" s="7"/>
      <c r="H6" s="20"/>
      <c r="I6" s="17" t="s">
        <v>28</v>
      </c>
      <c r="J6" s="18" t="e">
        <f>J3/(J5+J4)</f>
        <v>#DIV/0!</v>
      </c>
    </row>
    <row r="7" spans="1:11" x14ac:dyDescent="0.25">
      <c r="A7" s="4" t="s">
        <v>11</v>
      </c>
      <c r="B7" s="13" t="s">
        <v>12</v>
      </c>
      <c r="D7" s="20"/>
      <c r="E7" s="35" t="s">
        <v>4</v>
      </c>
      <c r="F7" s="36">
        <f>IF(F5=0,before_ratio,F5/F6)</f>
        <v>0</v>
      </c>
      <c r="G7" s="7"/>
      <c r="H7" s="20"/>
    </row>
    <row r="8" spans="1:11" x14ac:dyDescent="0.25">
      <c r="A8" s="5" t="s">
        <v>2</v>
      </c>
      <c r="B8" s="3"/>
      <c r="D8" s="20"/>
      <c r="E8" s="5" t="s">
        <v>52</v>
      </c>
      <c r="F8" s="14"/>
      <c r="H8" s="20"/>
      <c r="I8" s="5" t="s">
        <v>30</v>
      </c>
      <c r="J8" s="3"/>
    </row>
    <row r="9" spans="1:11" x14ac:dyDescent="0.25">
      <c r="A9" s="5" t="s">
        <v>3</v>
      </c>
      <c r="B9" s="3"/>
      <c r="D9" s="20"/>
      <c r="E9" s="5" t="s">
        <v>89</v>
      </c>
      <c r="F9" s="14"/>
      <c r="G9" s="7"/>
      <c r="H9" s="20"/>
      <c r="I9" s="11" t="s">
        <v>35</v>
      </c>
      <c r="J9" s="19" t="e">
        <f>J6*J8</f>
        <v>#DIV/0!</v>
      </c>
      <c r="K9" s="6" t="s">
        <v>36</v>
      </c>
    </row>
    <row r="10" spans="1:11" x14ac:dyDescent="0.25">
      <c r="A10" s="5" t="s">
        <v>10</v>
      </c>
      <c r="B10" s="1"/>
      <c r="D10" s="20"/>
      <c r="E10" s="5" t="s">
        <v>90</v>
      </c>
      <c r="F10" s="14"/>
      <c r="G10" s="7"/>
      <c r="H10" s="20"/>
    </row>
    <row r="11" spans="1:11" x14ac:dyDescent="0.25">
      <c r="A11" s="5" t="s">
        <v>0</v>
      </c>
      <c r="B11" s="2" t="e">
        <f>B9/B8*B10</f>
        <v>#DIV/0!</v>
      </c>
      <c r="D11" s="20"/>
      <c r="E11" s="37" t="s">
        <v>4</v>
      </c>
      <c r="F11" s="38">
        <f>IF(F9=0,before_ratio,F10/F9)</f>
        <v>0</v>
      </c>
      <c r="G11" s="7"/>
      <c r="H11" s="20"/>
      <c r="I11" s="4" t="s">
        <v>33</v>
      </c>
    </row>
    <row r="12" spans="1:11" x14ac:dyDescent="0.25">
      <c r="A12" s="11" t="s">
        <v>1</v>
      </c>
      <c r="B12" s="12" t="e">
        <f>B10-B11</f>
        <v>#DIV/0!</v>
      </c>
      <c r="C12" s="9" t="s">
        <v>18</v>
      </c>
      <c r="D12" s="20"/>
      <c r="E12" s="5" t="s">
        <v>52</v>
      </c>
      <c r="F12" s="14"/>
      <c r="H12" s="20"/>
      <c r="I12" s="5" t="s">
        <v>32</v>
      </c>
      <c r="J12" s="3"/>
    </row>
    <row r="13" spans="1:11" x14ac:dyDescent="0.25">
      <c r="A13" s="5"/>
      <c r="B13" s="2"/>
      <c r="D13" s="20"/>
      <c r="E13" s="5" t="s">
        <v>91</v>
      </c>
      <c r="F13" s="14"/>
      <c r="G13" s="7"/>
      <c r="H13" s="20"/>
      <c r="I13" s="11" t="s">
        <v>34</v>
      </c>
      <c r="J13" s="41" t="e">
        <f>J6/2000*8*J12</f>
        <v>#DIV/0!</v>
      </c>
      <c r="K13" s="6" t="s">
        <v>37</v>
      </c>
    </row>
    <row r="14" spans="1:11" x14ac:dyDescent="0.25">
      <c r="A14" s="4" t="s">
        <v>11</v>
      </c>
      <c r="B14" s="13" t="s">
        <v>13</v>
      </c>
      <c r="D14" s="20"/>
      <c r="E14" s="5" t="s">
        <v>92</v>
      </c>
      <c r="F14" s="14"/>
      <c r="G14" s="7"/>
      <c r="H14" s="20"/>
    </row>
    <row r="15" spans="1:11" x14ac:dyDescent="0.25">
      <c r="A15" s="5" t="s">
        <v>2</v>
      </c>
      <c r="B15" s="3"/>
      <c r="D15" s="20"/>
      <c r="E15" s="37" t="s">
        <v>4</v>
      </c>
      <c r="F15" s="38">
        <f>IF(F13=0,before_ratio,F13/F14)</f>
        <v>0</v>
      </c>
      <c r="G15" s="7"/>
      <c r="H15" s="20"/>
      <c r="I15" s="4" t="s">
        <v>31</v>
      </c>
    </row>
    <row r="16" spans="1:11" x14ac:dyDescent="0.25">
      <c r="A16" s="5" t="s">
        <v>3</v>
      </c>
      <c r="B16" s="3"/>
      <c r="D16" s="20"/>
      <c r="E16" s="5" t="s">
        <v>52</v>
      </c>
      <c r="F16" s="8">
        <f>1-F12-F8</f>
        <v>1</v>
      </c>
      <c r="H16" s="20"/>
      <c r="I16" s="5" t="s">
        <v>38</v>
      </c>
      <c r="J16" s="1"/>
    </row>
    <row r="17" spans="1:11" x14ac:dyDescent="0.25">
      <c r="A17" s="5" t="s">
        <v>15</v>
      </c>
      <c r="B17" s="1"/>
      <c r="D17" s="20"/>
      <c r="E17" s="27" t="s">
        <v>53</v>
      </c>
      <c r="F17" s="28">
        <f>F7*F11*F15</f>
        <v>0</v>
      </c>
      <c r="G17" s="9" t="s">
        <v>22</v>
      </c>
      <c r="H17" s="20"/>
      <c r="I17" s="5" t="s">
        <v>39</v>
      </c>
      <c r="J17" s="1"/>
    </row>
    <row r="18" spans="1:11" x14ac:dyDescent="0.25">
      <c r="A18" s="5" t="s">
        <v>14</v>
      </c>
      <c r="B18" s="1"/>
      <c r="D18" s="20"/>
      <c r="E18" s="25" t="s">
        <v>54</v>
      </c>
      <c r="F18" s="26">
        <f>F7*F8+F11*F12+F15*F16</f>
        <v>0</v>
      </c>
      <c r="H18" s="20"/>
      <c r="I18" s="11" t="s">
        <v>40</v>
      </c>
      <c r="J18" s="12">
        <f>J16-J17</f>
        <v>0</v>
      </c>
      <c r="K18" s="6" t="s">
        <v>41</v>
      </c>
    </row>
    <row r="19" spans="1:11" x14ac:dyDescent="0.25">
      <c r="A19" s="5" t="s">
        <v>0</v>
      </c>
      <c r="B19" s="2" t="e">
        <f>(B17-B18)*B16/B15</f>
        <v>#DIV/0!</v>
      </c>
      <c r="D19" s="20"/>
      <c r="E19" s="29" t="s">
        <v>55</v>
      </c>
      <c r="F19" s="30" t="e">
        <f>F7^F8*F11^F12*F15^F16</f>
        <v>#NUM!</v>
      </c>
      <c r="H19" s="20"/>
    </row>
    <row r="20" spans="1:11" x14ac:dyDescent="0.25">
      <c r="A20" s="11" t="s">
        <v>1</v>
      </c>
      <c r="B20" s="12" t="e">
        <f>B17-B19</f>
        <v>#DIV/0!</v>
      </c>
      <c r="C20" s="9" t="s">
        <v>19</v>
      </c>
      <c r="D20" s="20"/>
      <c r="E20" s="5" t="s">
        <v>5</v>
      </c>
      <c r="F20" s="1"/>
      <c r="G20" s="10"/>
      <c r="H20" s="20"/>
      <c r="I20" s="16" t="s">
        <v>46</v>
      </c>
    </row>
    <row r="21" spans="1:11" x14ac:dyDescent="0.25">
      <c r="D21" s="20"/>
      <c r="E21" s="5" t="s">
        <v>56</v>
      </c>
      <c r="F21" s="2">
        <f>F$20*F17</f>
        <v>0</v>
      </c>
      <c r="G21" s="9" t="s">
        <v>6</v>
      </c>
      <c r="H21" s="20"/>
      <c r="I21">
        <v>1</v>
      </c>
      <c r="J21" s="42" t="s">
        <v>47</v>
      </c>
      <c r="K21" s="42"/>
    </row>
    <row r="22" spans="1:11" x14ac:dyDescent="0.25">
      <c r="A22" s="16" t="s">
        <v>46</v>
      </c>
      <c r="D22" s="20"/>
      <c r="E22" s="5" t="s">
        <v>57</v>
      </c>
      <c r="F22" s="2">
        <f t="shared" ref="F22:F23" si="0">F$20*F18</f>
        <v>0</v>
      </c>
      <c r="H22" s="20"/>
      <c r="I22">
        <v>2</v>
      </c>
      <c r="J22" s="42"/>
      <c r="K22" s="42"/>
    </row>
    <row r="23" spans="1:11" x14ac:dyDescent="0.25">
      <c r="A23">
        <v>1</v>
      </c>
      <c r="B23" s="42" t="s">
        <v>47</v>
      </c>
      <c r="C23" s="42"/>
      <c r="D23" s="20"/>
      <c r="E23" s="5" t="s">
        <v>58</v>
      </c>
      <c r="F23" s="2" t="e">
        <f t="shared" si="0"/>
        <v>#NUM!</v>
      </c>
      <c r="H23" s="20"/>
      <c r="I23">
        <v>3</v>
      </c>
      <c r="J23" s="42"/>
      <c r="K23" s="42"/>
    </row>
    <row r="24" spans="1:11" x14ac:dyDescent="0.25">
      <c r="A24">
        <v>2</v>
      </c>
      <c r="B24" s="42"/>
      <c r="C24" s="42"/>
      <c r="D24" s="20"/>
      <c r="E24" s="11" t="s">
        <v>59</v>
      </c>
      <c r="F24" s="12">
        <f>F21-F$20</f>
        <v>0</v>
      </c>
      <c r="G24" s="9" t="s">
        <v>7</v>
      </c>
      <c r="H24" s="20"/>
      <c r="I24">
        <v>4</v>
      </c>
      <c r="J24" s="42"/>
      <c r="K24" s="42"/>
    </row>
    <row r="25" spans="1:11" x14ac:dyDescent="0.25">
      <c r="A25">
        <v>3</v>
      </c>
      <c r="B25" s="42"/>
      <c r="C25" s="42"/>
      <c r="D25" s="20"/>
      <c r="E25" s="31" t="s">
        <v>60</v>
      </c>
      <c r="F25" s="32">
        <f t="shared" ref="F25:F26" si="1">F22-F$20</f>
        <v>0</v>
      </c>
      <c r="H25" s="20"/>
    </row>
    <row r="26" spans="1:11" x14ac:dyDescent="0.25">
      <c r="A26">
        <v>4</v>
      </c>
      <c r="B26" s="42"/>
      <c r="C26" s="42"/>
      <c r="D26" s="20"/>
      <c r="E26" s="33" t="s">
        <v>61</v>
      </c>
      <c r="F26" s="34" t="e">
        <f t="shared" si="1"/>
        <v>#NUM!</v>
      </c>
      <c r="H26" s="20"/>
      <c r="I26" s="16" t="s">
        <v>62</v>
      </c>
      <c r="K26" s="7"/>
    </row>
    <row r="27" spans="1:11" x14ac:dyDescent="0.25">
      <c r="D27" s="20"/>
      <c r="H27" s="20"/>
      <c r="I27">
        <v>1</v>
      </c>
      <c r="J27" s="42"/>
      <c r="K27" s="42"/>
    </row>
    <row r="28" spans="1:11" x14ac:dyDescent="0.25">
      <c r="A28" s="16" t="s">
        <v>62</v>
      </c>
      <c r="D28" s="20"/>
      <c r="E28" s="4" t="s">
        <v>43</v>
      </c>
      <c r="G28" s="7"/>
      <c r="H28" s="20"/>
      <c r="I28">
        <v>2</v>
      </c>
      <c r="J28" s="42"/>
      <c r="K28" s="42"/>
    </row>
    <row r="29" spans="1:11" x14ac:dyDescent="0.25">
      <c r="A29">
        <v>1</v>
      </c>
      <c r="B29" s="42"/>
      <c r="C29" s="42"/>
      <c r="D29" s="20"/>
      <c r="E29" s="5" t="s">
        <v>93</v>
      </c>
      <c r="F29" s="15"/>
      <c r="G29" s="7"/>
      <c r="H29" s="20"/>
      <c r="I29">
        <v>3</v>
      </c>
      <c r="J29" s="42"/>
      <c r="K29" s="42"/>
    </row>
    <row r="30" spans="1:11" x14ac:dyDescent="0.25">
      <c r="A30">
        <v>2</v>
      </c>
      <c r="B30" s="42"/>
      <c r="C30" s="42"/>
      <c r="D30" s="20"/>
      <c r="E30" s="5" t="s">
        <v>94</v>
      </c>
      <c r="F30" s="15"/>
      <c r="G30" s="7"/>
      <c r="H30" s="20"/>
      <c r="I30">
        <v>4</v>
      </c>
      <c r="J30" s="42"/>
      <c r="K30" s="42"/>
    </row>
    <row r="31" spans="1:11" x14ac:dyDescent="0.25">
      <c r="A31">
        <v>3</v>
      </c>
      <c r="B31" s="42"/>
      <c r="C31" s="42"/>
      <c r="D31" s="20"/>
      <c r="E31" s="37" t="s">
        <v>4</v>
      </c>
      <c r="F31" s="38">
        <f>IF(F29=0,before_ratio,F30/F29)</f>
        <v>0</v>
      </c>
      <c r="G31" s="7"/>
      <c r="H31" s="20"/>
    </row>
    <row r="32" spans="1:11" x14ac:dyDescent="0.25">
      <c r="A32">
        <v>4</v>
      </c>
      <c r="B32" s="42"/>
      <c r="C32" s="42"/>
      <c r="D32" s="20"/>
      <c r="E32" s="5" t="s">
        <v>52</v>
      </c>
      <c r="F32" s="14"/>
      <c r="H32" s="20"/>
    </row>
    <row r="33" spans="4:8" x14ac:dyDescent="0.25">
      <c r="D33" s="20"/>
      <c r="E33" s="5" t="s">
        <v>95</v>
      </c>
      <c r="F33" s="15"/>
      <c r="H33" s="20"/>
    </row>
    <row r="34" spans="4:8" x14ac:dyDescent="0.25">
      <c r="D34" s="20"/>
      <c r="E34" s="5" t="s">
        <v>96</v>
      </c>
      <c r="F34" s="15"/>
      <c r="H34" s="20"/>
    </row>
    <row r="35" spans="4:8" x14ac:dyDescent="0.25">
      <c r="D35" s="20"/>
      <c r="E35" s="37" t="s">
        <v>4</v>
      </c>
      <c r="F35" s="38">
        <f>IF(F33=0,before_ratio,F34/F33)</f>
        <v>0</v>
      </c>
      <c r="H35" s="20"/>
    </row>
    <row r="36" spans="4:8" x14ac:dyDescent="0.25">
      <c r="D36" s="20"/>
      <c r="E36" s="5" t="s">
        <v>52</v>
      </c>
      <c r="F36" s="14"/>
      <c r="H36" s="20"/>
    </row>
    <row r="37" spans="4:8" x14ac:dyDescent="0.25">
      <c r="D37" s="20"/>
      <c r="E37" s="5" t="s">
        <v>87</v>
      </c>
      <c r="F37" s="14"/>
      <c r="H37" s="20"/>
    </row>
    <row r="38" spans="4:8" x14ac:dyDescent="0.25">
      <c r="D38" s="20"/>
      <c r="E38" s="5" t="s">
        <v>97</v>
      </c>
      <c r="F38" s="14"/>
      <c r="H38" s="20"/>
    </row>
    <row r="39" spans="4:8" x14ac:dyDescent="0.25">
      <c r="D39" s="20"/>
      <c r="E39" s="37" t="s">
        <v>4</v>
      </c>
      <c r="F39" s="38">
        <f>IF(F37=0,before_ratio,F37/F38)</f>
        <v>0</v>
      </c>
      <c r="H39" s="20"/>
    </row>
    <row r="40" spans="4:8" x14ac:dyDescent="0.25">
      <c r="D40" s="20"/>
      <c r="E40" s="5" t="s">
        <v>52</v>
      </c>
      <c r="F40" s="8">
        <f>1-F32-F36</f>
        <v>1</v>
      </c>
      <c r="H40" s="20"/>
    </row>
    <row r="41" spans="4:8" x14ac:dyDescent="0.25">
      <c r="D41" s="20"/>
      <c r="E41" s="27" t="s">
        <v>53</v>
      </c>
      <c r="F41" s="28">
        <f>F31*F35*F39</f>
        <v>0</v>
      </c>
      <c r="G41" s="9" t="s">
        <v>22</v>
      </c>
      <c r="H41" s="20"/>
    </row>
    <row r="42" spans="4:8" x14ac:dyDescent="0.25">
      <c r="D42" s="20"/>
      <c r="E42" s="25" t="s">
        <v>54</v>
      </c>
      <c r="F42" s="26">
        <f>F31*F32+F35*F36+F39*F40</f>
        <v>0</v>
      </c>
      <c r="H42" s="20"/>
    </row>
    <row r="43" spans="4:8" x14ac:dyDescent="0.25">
      <c r="D43" s="20"/>
      <c r="E43" s="29" t="s">
        <v>55</v>
      </c>
      <c r="F43" s="30" t="e">
        <f>F31^F32*F35^F36*F39^F40</f>
        <v>#NUM!</v>
      </c>
      <c r="H43" s="20"/>
    </row>
    <row r="44" spans="4:8" x14ac:dyDescent="0.25">
      <c r="D44" s="20"/>
      <c r="E44" s="5" t="s">
        <v>5</v>
      </c>
      <c r="F44" s="1"/>
      <c r="G44" s="10"/>
      <c r="H44" s="20"/>
    </row>
    <row r="45" spans="4:8" x14ac:dyDescent="0.25">
      <c r="D45" s="20"/>
      <c r="E45" s="5" t="s">
        <v>56</v>
      </c>
      <c r="F45" s="2">
        <f>F$20*F41</f>
        <v>0</v>
      </c>
      <c r="G45" s="9" t="s">
        <v>6</v>
      </c>
      <c r="H45" s="20"/>
    </row>
    <row r="46" spans="4:8" x14ac:dyDescent="0.25">
      <c r="D46" s="20"/>
      <c r="E46" s="5" t="s">
        <v>57</v>
      </c>
      <c r="F46" s="2">
        <f t="shared" ref="F46:F47" si="2">F$20*F42</f>
        <v>0</v>
      </c>
      <c r="H46" s="20"/>
    </row>
    <row r="47" spans="4:8" x14ac:dyDescent="0.25">
      <c r="D47" s="20"/>
      <c r="E47" s="5" t="s">
        <v>58</v>
      </c>
      <c r="F47" s="2" t="e">
        <f t="shared" si="2"/>
        <v>#NUM!</v>
      </c>
      <c r="H47" s="20"/>
    </row>
    <row r="48" spans="4:8" x14ac:dyDescent="0.25">
      <c r="D48" s="20"/>
      <c r="E48" s="11" t="s">
        <v>59</v>
      </c>
      <c r="F48" s="12">
        <f>F45-F$20</f>
        <v>0</v>
      </c>
      <c r="G48" s="9" t="s">
        <v>7</v>
      </c>
      <c r="H48" s="20"/>
    </row>
    <row r="49" spans="4:8" x14ac:dyDescent="0.25">
      <c r="D49" s="20"/>
      <c r="E49" s="31" t="s">
        <v>60</v>
      </c>
      <c r="F49" s="32">
        <f t="shared" ref="F49:F50" si="3">F46-F$20</f>
        <v>0</v>
      </c>
      <c r="H49" s="20"/>
    </row>
    <row r="50" spans="4:8" x14ac:dyDescent="0.25">
      <c r="D50" s="20"/>
      <c r="E50" s="33" t="s">
        <v>61</v>
      </c>
      <c r="F50" s="34" t="e">
        <f t="shared" si="3"/>
        <v>#NUM!</v>
      </c>
      <c r="H50" s="20"/>
    </row>
    <row r="51" spans="4:8" x14ac:dyDescent="0.25">
      <c r="D51" s="20"/>
      <c r="H51" s="20"/>
    </row>
    <row r="52" spans="4:8" x14ac:dyDescent="0.25">
      <c r="D52" s="20"/>
      <c r="E52" s="4" t="s">
        <v>44</v>
      </c>
      <c r="G52" s="7"/>
      <c r="H52" s="20"/>
    </row>
    <row r="53" spans="4:8" x14ac:dyDescent="0.25">
      <c r="D53" s="20"/>
      <c r="E53" s="5" t="s">
        <v>87</v>
      </c>
      <c r="F53" s="14"/>
      <c r="G53" s="7"/>
      <c r="H53" s="20"/>
    </row>
    <row r="54" spans="4:8" x14ac:dyDescent="0.25">
      <c r="D54" s="20"/>
      <c r="E54" s="5" t="s">
        <v>97</v>
      </c>
      <c r="F54" s="14"/>
      <c r="G54" s="7"/>
      <c r="H54" s="20"/>
    </row>
    <row r="55" spans="4:8" x14ac:dyDescent="0.25">
      <c r="D55" s="20"/>
      <c r="E55" s="37" t="s">
        <v>4</v>
      </c>
      <c r="F55" s="38">
        <f>IF(F53=0,before_ratio,F53/F54)</f>
        <v>0</v>
      </c>
      <c r="G55" s="7"/>
      <c r="H55" s="20"/>
    </row>
    <row r="56" spans="4:8" x14ac:dyDescent="0.25">
      <c r="D56" s="20"/>
      <c r="E56" s="5" t="s">
        <v>52</v>
      </c>
      <c r="F56" s="14"/>
      <c r="H56" s="20"/>
    </row>
    <row r="57" spans="4:8" x14ac:dyDescent="0.25">
      <c r="D57" s="20"/>
      <c r="E57" s="5" t="s">
        <v>98</v>
      </c>
      <c r="F57" s="14"/>
      <c r="H57" s="20"/>
    </row>
    <row r="58" spans="4:8" x14ac:dyDescent="0.25">
      <c r="D58" s="20"/>
      <c r="E58" s="5" t="s">
        <v>99</v>
      </c>
      <c r="F58" s="14"/>
      <c r="H58" s="20"/>
    </row>
    <row r="59" spans="4:8" x14ac:dyDescent="0.25">
      <c r="D59" s="20"/>
      <c r="E59" s="37" t="s">
        <v>4</v>
      </c>
      <c r="F59" s="38">
        <f>IF(F57=0,before_ratio,F58/F57)</f>
        <v>0</v>
      </c>
      <c r="H59" s="20"/>
    </row>
    <row r="60" spans="4:8" x14ac:dyDescent="0.25">
      <c r="D60" s="20"/>
      <c r="E60" s="5" t="s">
        <v>52</v>
      </c>
      <c r="F60" s="14"/>
      <c r="H60" s="20"/>
    </row>
    <row r="61" spans="4:8" x14ac:dyDescent="0.25">
      <c r="D61" s="20"/>
      <c r="E61" s="5" t="s">
        <v>100</v>
      </c>
      <c r="F61" s="14"/>
      <c r="H61" s="20"/>
    </row>
    <row r="62" spans="4:8" x14ac:dyDescent="0.25">
      <c r="D62" s="20"/>
      <c r="E62" s="5" t="s">
        <v>101</v>
      </c>
      <c r="F62" s="14"/>
      <c r="H62" s="20"/>
    </row>
    <row r="63" spans="4:8" x14ac:dyDescent="0.25">
      <c r="D63" s="20"/>
      <c r="E63" s="37" t="s">
        <v>4</v>
      </c>
      <c r="F63" s="38">
        <f>IF(F61=0,before_ratio,F62/F61)</f>
        <v>0</v>
      </c>
      <c r="H63" s="20"/>
    </row>
    <row r="64" spans="4:8" x14ac:dyDescent="0.25">
      <c r="D64" s="20"/>
      <c r="E64" s="5" t="s">
        <v>52</v>
      </c>
      <c r="F64" s="8">
        <f>1-F60-F56</f>
        <v>1</v>
      </c>
      <c r="G64" s="7"/>
      <c r="H64" s="20"/>
    </row>
    <row r="65" spans="4:8" x14ac:dyDescent="0.25">
      <c r="D65" s="20"/>
      <c r="E65" s="27" t="s">
        <v>53</v>
      </c>
      <c r="F65" s="28">
        <f>F55*F59*F63</f>
        <v>0</v>
      </c>
      <c r="G65" s="9" t="s">
        <v>22</v>
      </c>
      <c r="H65" s="20"/>
    </row>
    <row r="66" spans="4:8" x14ac:dyDescent="0.25">
      <c r="D66" s="20"/>
      <c r="E66" s="25" t="s">
        <v>54</v>
      </c>
      <c r="F66" s="26">
        <f>F55*F56+F59*F60+F63*F64</f>
        <v>0</v>
      </c>
      <c r="H66" s="20"/>
    </row>
    <row r="67" spans="4:8" x14ac:dyDescent="0.25">
      <c r="D67" s="20"/>
      <c r="E67" s="29" t="s">
        <v>55</v>
      </c>
      <c r="F67" s="30" t="e">
        <f>F55^F56*F59^F60*F63^F64</f>
        <v>#NUM!</v>
      </c>
      <c r="H67" s="20"/>
    </row>
    <row r="68" spans="4:8" x14ac:dyDescent="0.25">
      <c r="D68" s="20"/>
      <c r="E68" s="5" t="s">
        <v>5</v>
      </c>
      <c r="F68" s="1"/>
      <c r="G68" s="10"/>
      <c r="H68" s="20"/>
    </row>
    <row r="69" spans="4:8" x14ac:dyDescent="0.25">
      <c r="D69" s="20"/>
      <c r="E69" s="5" t="s">
        <v>56</v>
      </c>
      <c r="F69" s="2">
        <f>F$20*F65</f>
        <v>0</v>
      </c>
      <c r="G69" s="9" t="s">
        <v>6</v>
      </c>
      <c r="H69" s="20"/>
    </row>
    <row r="70" spans="4:8" x14ac:dyDescent="0.25">
      <c r="D70" s="20"/>
      <c r="E70" s="5" t="s">
        <v>57</v>
      </c>
      <c r="F70" s="2">
        <f t="shared" ref="F70:F71" si="4">F$20*F66</f>
        <v>0</v>
      </c>
      <c r="H70" s="20"/>
    </row>
    <row r="71" spans="4:8" x14ac:dyDescent="0.25">
      <c r="D71" s="20"/>
      <c r="E71" s="5" t="s">
        <v>58</v>
      </c>
      <c r="F71" s="2" t="e">
        <f t="shared" si="4"/>
        <v>#NUM!</v>
      </c>
      <c r="H71" s="20"/>
    </row>
    <row r="72" spans="4:8" x14ac:dyDescent="0.25">
      <c r="D72" s="20"/>
      <c r="E72" s="11" t="s">
        <v>59</v>
      </c>
      <c r="F72" s="12">
        <f>F69-F$20</f>
        <v>0</v>
      </c>
      <c r="G72" s="9" t="s">
        <v>7</v>
      </c>
      <c r="H72" s="20"/>
    </row>
    <row r="73" spans="4:8" x14ac:dyDescent="0.25">
      <c r="D73" s="20"/>
      <c r="E73" s="31" t="s">
        <v>60</v>
      </c>
      <c r="F73" s="32">
        <f t="shared" ref="F73:F74" si="5">F70-F$20</f>
        <v>0</v>
      </c>
      <c r="H73" s="20"/>
    </row>
    <row r="74" spans="4:8" x14ac:dyDescent="0.25">
      <c r="D74" s="20"/>
      <c r="E74" s="33" t="s">
        <v>61</v>
      </c>
      <c r="F74" s="34" t="e">
        <f t="shared" si="5"/>
        <v>#NUM!</v>
      </c>
      <c r="H74" s="20"/>
    </row>
    <row r="75" spans="4:8" x14ac:dyDescent="0.25">
      <c r="D75" s="20"/>
      <c r="E75" s="5"/>
      <c r="F75" s="2"/>
      <c r="G75" s="9"/>
      <c r="H75" s="20"/>
    </row>
    <row r="76" spans="4:8" x14ac:dyDescent="0.25">
      <c r="D76" s="20"/>
      <c r="E76" s="4" t="s">
        <v>72</v>
      </c>
      <c r="H76" s="20"/>
    </row>
    <row r="77" spans="4:8" x14ac:dyDescent="0.25">
      <c r="D77" s="20"/>
      <c r="E77" s="5" t="s">
        <v>68</v>
      </c>
      <c r="F77" s="1"/>
      <c r="G77" s="40" t="s">
        <v>73</v>
      </c>
      <c r="H77" s="20"/>
    </row>
    <row r="78" spans="4:8" x14ac:dyDescent="0.25">
      <c r="D78" s="20"/>
      <c r="E78" s="5" t="s">
        <v>69</v>
      </c>
      <c r="F78" s="1"/>
      <c r="G78" s="40" t="s">
        <v>74</v>
      </c>
      <c r="H78" s="20"/>
    </row>
    <row r="79" spans="4:8" x14ac:dyDescent="0.25">
      <c r="D79" s="20"/>
      <c r="E79" s="5" t="s">
        <v>70</v>
      </c>
      <c r="F79" s="2">
        <f>F77-F78</f>
        <v>0</v>
      </c>
      <c r="G79" s="6" t="s">
        <v>71</v>
      </c>
      <c r="H79" s="20"/>
    </row>
    <row r="80" spans="4:8" x14ac:dyDescent="0.25">
      <c r="D80" s="20"/>
      <c r="H80" s="20"/>
    </row>
    <row r="81" spans="4:8" x14ac:dyDescent="0.25">
      <c r="D81" s="20"/>
      <c r="E81" s="16" t="s">
        <v>46</v>
      </c>
      <c r="G81" s="7"/>
      <c r="H81" s="20"/>
    </row>
    <row r="82" spans="4:8" x14ac:dyDescent="0.25">
      <c r="D82" s="20"/>
      <c r="E82">
        <v>1</v>
      </c>
      <c r="F82" s="42" t="s">
        <v>47</v>
      </c>
      <c r="G82" s="42"/>
      <c r="H82" s="20"/>
    </row>
    <row r="83" spans="4:8" x14ac:dyDescent="0.25">
      <c r="D83" s="20"/>
      <c r="E83">
        <v>2</v>
      </c>
      <c r="F83" s="42"/>
      <c r="G83" s="42"/>
      <c r="H83" s="20"/>
    </row>
    <row r="84" spans="4:8" x14ac:dyDescent="0.25">
      <c r="D84" s="20"/>
      <c r="E84">
        <v>3</v>
      </c>
      <c r="F84" s="42"/>
      <c r="G84" s="42"/>
      <c r="H84" s="20"/>
    </row>
    <row r="85" spans="4:8" x14ac:dyDescent="0.25">
      <c r="D85" s="20"/>
      <c r="E85">
        <v>4</v>
      </c>
      <c r="F85" s="42"/>
      <c r="G85" s="42"/>
      <c r="H85" s="20"/>
    </row>
    <row r="86" spans="4:8" x14ac:dyDescent="0.25">
      <c r="D86" s="20"/>
      <c r="H86" s="20"/>
    </row>
    <row r="87" spans="4:8" x14ac:dyDescent="0.25">
      <c r="D87" s="20"/>
      <c r="E87" s="16" t="s">
        <v>62</v>
      </c>
      <c r="G87" s="7"/>
      <c r="H87" s="20"/>
    </row>
    <row r="88" spans="4:8" x14ac:dyDescent="0.25">
      <c r="D88" s="20"/>
      <c r="E88">
        <v>1</v>
      </c>
      <c r="F88" s="42"/>
      <c r="G88" s="42"/>
      <c r="H88" s="20"/>
    </row>
    <row r="89" spans="4:8" x14ac:dyDescent="0.25">
      <c r="D89" s="20"/>
      <c r="E89">
        <v>2</v>
      </c>
      <c r="F89" s="42"/>
      <c r="G89" s="42"/>
      <c r="H89" s="20"/>
    </row>
    <row r="90" spans="4:8" x14ac:dyDescent="0.25">
      <c r="D90" s="20"/>
      <c r="E90">
        <v>3</v>
      </c>
      <c r="F90" s="42"/>
      <c r="G90" s="42"/>
      <c r="H90" s="20"/>
    </row>
    <row r="91" spans="4:8" x14ac:dyDescent="0.25">
      <c r="D91" s="20"/>
      <c r="E91">
        <v>4</v>
      </c>
      <c r="F91" s="42"/>
      <c r="G91" s="42"/>
      <c r="H91" s="20"/>
    </row>
  </sheetData>
  <mergeCells count="24">
    <mergeCell ref="F88:G88"/>
    <mergeCell ref="F89:G89"/>
    <mergeCell ref="F90:G90"/>
    <mergeCell ref="F91:G91"/>
    <mergeCell ref="J27:K27"/>
    <mergeCell ref="J28:K28"/>
    <mergeCell ref="J29:K29"/>
    <mergeCell ref="J30:K30"/>
    <mergeCell ref="F84:G84"/>
    <mergeCell ref="F85:G85"/>
    <mergeCell ref="B23:C23"/>
    <mergeCell ref="B24:C24"/>
    <mergeCell ref="B25:C25"/>
    <mergeCell ref="B26:C26"/>
    <mergeCell ref="F82:G82"/>
    <mergeCell ref="B29:C29"/>
    <mergeCell ref="B30:C30"/>
    <mergeCell ref="B31:C31"/>
    <mergeCell ref="B32:C32"/>
    <mergeCell ref="J21:K21"/>
    <mergeCell ref="J22:K22"/>
    <mergeCell ref="J23:K23"/>
    <mergeCell ref="J24:K24"/>
    <mergeCell ref="F83:G83"/>
  </mergeCells>
  <pageMargins left="0.25" right="0.25" top="0.75" bottom="0.75" header="0.3" footer="0.3"/>
  <pageSetup scale="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A_x0020_Approved xmlns="f5efa7aa-1774-4c26-b27a-b3b176a3c8fb">true</PA_x0020_Approv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EF11A71DBF24980622D632E83B72C" ma:contentTypeVersion="1" ma:contentTypeDescription="Create a new document." ma:contentTypeScope="" ma:versionID="d22333dd03cefc48ef0f7d2259ec62f2">
  <xsd:schema xmlns:xsd="http://www.w3.org/2001/XMLSchema" xmlns:p="http://schemas.microsoft.com/office/2006/metadata/properties" xmlns:ns2="f5efa7aa-1774-4c26-b27a-b3b176a3c8fb" targetNamespace="http://schemas.microsoft.com/office/2006/metadata/properties" ma:root="true" ma:fieldsID="5c9428dd5be4ae3019d2afce49cc0023" ns2:_="">
    <xsd:import namespace="f5efa7aa-1774-4c26-b27a-b3b176a3c8fb"/>
    <xsd:element name="properties">
      <xsd:complexType>
        <xsd:sequence>
          <xsd:element name="documentManagement">
            <xsd:complexType>
              <xsd:all>
                <xsd:element ref="ns2:PA_x0020_Approve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5efa7aa-1774-4c26-b27a-b3b176a3c8fb" elementFormDefault="qualified">
    <xsd:import namespace="http://schemas.microsoft.com/office/2006/documentManagement/types"/>
    <xsd:element name="PA_x0020_Approved" ma:index="2" nillable="true" ma:displayName="PA Approved" ma:default="1" ma:internalName="PA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980411D-B45D-49DA-9C10-D1D1DC93E8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B726C-BBF5-42B0-8967-5CADDCA361D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5efa7aa-1774-4c26-b27a-b3b176a3c8fb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C585E5-8DFF-467C-B256-E0B795AC8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efa7aa-1774-4c26-b27a-b3b176a3c8f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Savings Calculator Template</vt:lpstr>
      <vt:lpstr>before_ratio</vt:lpstr>
    </vt:vector>
  </TitlesOfParts>
  <Company>AFIT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harman</dc:creator>
  <cp:lastModifiedBy>Fortener, Kelly H Ctr USAF AETC AFIT/ENS</cp:lastModifiedBy>
  <cp:lastPrinted>2016-12-09T17:54:36Z</cp:lastPrinted>
  <dcterms:created xsi:type="dcterms:W3CDTF">2016-12-06T14:51:41Z</dcterms:created>
  <dcterms:modified xsi:type="dcterms:W3CDTF">2018-09-13T19:54:40Z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 Approved">
    <vt:bool>true</vt:bool>
  </property>
  <property fmtid="{D5CDD505-2E9C-101B-9397-08002B2CF9AE}" pid="3" name="ContentTypeId">
    <vt:lpwstr>0x010100722EF11A71DBF24980622D632E83B72C</vt:lpwstr>
  </property>
</Properties>
</file>